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FR1PEPF0000123D\EXCELCNV\17ff65a5-3ee8-4055-885b-550fd9eebc9c\"/>
    </mc:Choice>
  </mc:AlternateContent>
  <xr:revisionPtr revIDLastSave="15" documentId="8_{3A99AF06-B297-46AB-84DA-C9B39BD2324F}" xr6:coauthVersionLast="47" xr6:coauthVersionMax="47" xr10:uidLastSave="{3AC8FE9D-687A-4932-B12F-62E985405E46}"/>
  <bookViews>
    <workbookView xWindow="-60" yWindow="-60" windowWidth="15480" windowHeight="11640" xr2:uid="{55E3DEFA-08E8-4A67-B0B0-110C778A0C56}"/>
  </bookViews>
  <sheets>
    <sheet name="liite_1" sheetId="1" r:id="rId1"/>
  </sheets>
  <definedNames>
    <definedName name="_xlnm.Print_Area" localSheetId="0">liite_1!$A$2:$K$22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K19" i="1"/>
  <c r="E19" i="1"/>
  <c r="K18" i="1"/>
  <c r="E18" i="1"/>
  <c r="K17" i="1"/>
  <c r="E17" i="1"/>
  <c r="K16" i="1"/>
  <c r="E16" i="1"/>
  <c r="H15" i="1"/>
  <c r="K15" i="1"/>
  <c r="K20" i="1"/>
  <c r="E15" i="1"/>
  <c r="E20" i="1" s="1"/>
  <c r="K22" i="1"/>
  <c r="H20" i="1"/>
</calcChain>
</file>

<file path=xl/sharedStrings.xml><?xml version="1.0" encoding="utf-8"?>
<sst xmlns="http://schemas.openxmlformats.org/spreadsheetml/2006/main" count="38" uniqueCount="34">
  <si>
    <t>OSUUSKUNTA KESKIKAISTA - Kannuksen kyläkuitu - Valokuituverkon kaapelit tarjouspyyntö</t>
  </si>
  <si>
    <t>liite 1</t>
  </si>
  <si>
    <t>* hinnat alv 0%</t>
  </si>
  <si>
    <t>YKSIKKÖHINTALISTA/VALOKUITUKAAPELIT</t>
  </si>
  <si>
    <t>Huom! Täytä vain punaisella värillä merkkattuihin sarakkeisiin yksikköhinta kullekin valokaapelille, kaapelikelan veloitushinnalle ja kaapelikelan palautushinnalle. Kaapelityyppiin tulee ilmoittaa kunkin kaapelin tyyppi.</t>
  </si>
  <si>
    <t>* jokaisen maavalokaapelin kohdalla on ilmoitettava käytettävä kaapelikelatyyppi sarakkeessa F</t>
  </si>
  <si>
    <t>* kaapelikelan maksimi maavalokaapelimäärä tulee taulukkoon sarakkeeseen G tarjouspyynnön vaatimuksista</t>
  </si>
  <si>
    <t>* kaapelikelojen veloitushinnasto on liitettävä tarjoukseen omana liitteenä</t>
  </si>
  <si>
    <t>* kaapelikelojen palautushinnasto on liitettävä tarjoukseeen omana liitteenä</t>
  </si>
  <si>
    <t>* taulukko laskee oikean kaapelikelojen kokonaisnettokustannukset, joka on kaapelikelojen veloitus- ja palautushinnan erotus kerrottuna kaapelikelamäärällä</t>
  </si>
  <si>
    <t>* aurattavien maavalokaapeleiden tekniset vaatimukset ovat eritelty tarjouspyynnössä</t>
  </si>
  <si>
    <t>* kaapelikelat on pystyttävä kuljetusliikkeen toimesta purkamaan tilaajan osoittamaan varastoon omatoimisesti tai jos kuljetusliike ei purkamiseen pysty, niin Osuuskunta Keskikaista veloittaa purkamisen tarjoajalta</t>
  </si>
  <si>
    <t>AURATTAVAT MAAVALOKAAPELIT</t>
  </si>
  <si>
    <t>yksikkö</t>
  </si>
  <si>
    <t>tarvittava kaapelimäärä yhteensä</t>
  </si>
  <si>
    <t xml:space="preserve"> €/m yksikköhinta</t>
  </si>
  <si>
    <t>yhteensä</t>
  </si>
  <si>
    <t>Kaapelike-latyyppi</t>
  </si>
  <si>
    <t>Maksimi määrä kaapeli-metrejä kelassa</t>
  </si>
  <si>
    <t>Tarvittava kelamäärä</t>
  </si>
  <si>
    <t>Kaapeli-kelan a` ostohinta</t>
  </si>
  <si>
    <t>Kaapeli-kelan a' palautushinta</t>
  </si>
  <si>
    <t>Kaapelikelojen kokonaisnettokustan-nukset</t>
  </si>
  <si>
    <t>Kaapelityyppi</t>
  </si>
  <si>
    <t>96 kuituinen metallinen maavalokaapeli</t>
  </si>
  <si>
    <t>m</t>
  </si>
  <si>
    <t>48 kuituinen metallinen maavalokaapeli</t>
  </si>
  <si>
    <t>24 kuituinen metallinen maavalokaapeli</t>
  </si>
  <si>
    <t>12 kuituinen metallinen maavalokaapeli</t>
  </si>
  <si>
    <t>4/6 kuituinen metallinen maavalokaapeli</t>
  </si>
  <si>
    <t>YHTEENSÄ</t>
  </si>
  <si>
    <t xml:space="preserve"> </t>
  </si>
  <si>
    <t>Yhteensä maavalokaapelit ja kaapelikelojen nettokustannukset</t>
  </si>
  <si>
    <r>
      <rPr>
        <b/>
        <sz val="12"/>
        <color indexed="8"/>
        <rFont val="Calibri"/>
        <family val="2"/>
      </rPr>
      <t>HUOM</t>
    </r>
    <r>
      <rPr>
        <sz val="12"/>
        <color indexed="8"/>
        <rFont val="Calibri"/>
        <family val="2"/>
      </rPr>
      <t xml:space="preserve"> Tarvittava kaapelimäärä on arvio hankkeessa käytettävistä kaapeleista. Tilaaja varaa oikeuden tilata vain tarvitsemansa kaapelimäärän.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</si>
</sst>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B]General"/>
    <numFmt numFmtId="165" formatCode="#,##0.00&quot; €&quot;"/>
    <numFmt numFmtId="166" formatCode="[$-40B]0"/>
    <numFmt numFmtId="167" formatCode="[$-40B]0&quot; &quot;%"/>
    <numFmt numFmtId="168" formatCode="[$-40B]0.00"/>
    <numFmt numFmtId="169" formatCode="&quot; &quot;#,##0.00&quot;       &quot;;&quot;-&quot;#,##0.00&quot;       &quot;;&quot; -&quot;#&quot;       &quot;;@&quot; &quot;"/>
    <numFmt numFmtId="170" formatCode="#,##0.00&quot; &quot;[$€-40B];[Red]&quot;-&quot;#,##0.00&quot; &quot;[$€-40B]"/>
  </numFmts>
  <fonts count="19">
    <font>
      <sz val="11"/>
      <color rgb="FF000000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sz val="12"/>
      <color rgb="FF000000"/>
      <name val="Calibri"/>
      <family val="2"/>
    </font>
    <font>
      <b/>
      <sz val="1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2">
    <xf numFmtId="0" fontId="0" fillId="0" borderId="0"/>
    <xf numFmtId="164" fontId="4" fillId="0" borderId="0" applyBorder="0" applyProtection="0"/>
    <xf numFmtId="169" fontId="3" fillId="0" borderId="0" applyFont="0" applyBorder="0" applyProtection="0"/>
    <xf numFmtId="0" fontId="5" fillId="0" borderId="0" applyNumberFormat="0" applyBorder="0" applyProtection="0">
      <alignment horizontal="center"/>
    </xf>
    <xf numFmtId="0" fontId="5" fillId="0" borderId="0" applyNumberFormat="0" applyBorder="0" applyProtection="0">
      <alignment horizontal="center" textRotation="90"/>
    </xf>
    <xf numFmtId="164" fontId="4" fillId="0" borderId="0" applyBorder="0" applyProtection="0"/>
    <xf numFmtId="164" fontId="4" fillId="0" borderId="0" applyBorder="0" applyProtection="0"/>
    <xf numFmtId="164" fontId="6" fillId="0" borderId="0" applyBorder="0" applyProtection="0"/>
    <xf numFmtId="167" fontId="3" fillId="0" borderId="0" applyFont="0" applyBorder="0" applyProtection="0"/>
    <xf numFmtId="0" fontId="7" fillId="0" borderId="0" applyNumberFormat="0" applyBorder="0" applyProtection="0"/>
    <xf numFmtId="170" fontId="7" fillId="0" borderId="0" applyBorder="0" applyProtection="0"/>
    <xf numFmtId="165" fontId="3" fillId="0" borderId="0" applyFont="0" applyBorder="0" applyProtection="0"/>
  </cellStyleXfs>
  <cellXfs count="67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2" xfId="0" applyFont="1" applyBorder="1"/>
    <xf numFmtId="0" fontId="4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4" xfId="0" applyFont="1" applyBorder="1"/>
    <xf numFmtId="0" fontId="10" fillId="0" borderId="0" xfId="0" applyFont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/>
    <xf numFmtId="0" fontId="12" fillId="0" borderId="4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4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4" fillId="0" borderId="5" xfId="0" applyFont="1" applyBorder="1"/>
    <xf numFmtId="165" fontId="11" fillId="0" borderId="6" xfId="5" applyNumberFormat="1" applyFont="1" applyBorder="1" applyAlignment="1">
      <alignment horizontal="left"/>
    </xf>
    <xf numFmtId="165" fontId="11" fillId="0" borderId="7" xfId="5" applyNumberFormat="1" applyFont="1" applyBorder="1" applyAlignment="1">
      <alignment horizontal="center"/>
    </xf>
    <xf numFmtId="165" fontId="11" fillId="0" borderId="8" xfId="5" applyNumberFormat="1" applyFont="1" applyBorder="1" applyAlignment="1">
      <alignment horizontal="center" wrapText="1"/>
    </xf>
    <xf numFmtId="165" fontId="16" fillId="0" borderId="9" xfId="5" applyNumberFormat="1" applyFont="1" applyBorder="1" applyAlignment="1">
      <alignment horizontal="center" wrapText="1"/>
    </xf>
    <xf numFmtId="165" fontId="16" fillId="0" borderId="8" xfId="5" applyNumberFormat="1" applyFont="1" applyBorder="1" applyAlignment="1">
      <alignment horizontal="center" wrapText="1"/>
    </xf>
    <xf numFmtId="165" fontId="11" fillId="0" borderId="9" xfId="5" applyNumberFormat="1" applyFont="1" applyBorder="1" applyAlignment="1">
      <alignment horizontal="center" wrapText="1"/>
    </xf>
    <xf numFmtId="165" fontId="4" fillId="0" borderId="8" xfId="5" applyNumberFormat="1" applyBorder="1"/>
    <xf numFmtId="165" fontId="4" fillId="0" borderId="5" xfId="5" applyNumberFormat="1" applyBorder="1" applyAlignment="1">
      <alignment horizontal="center"/>
    </xf>
    <xf numFmtId="164" fontId="4" fillId="0" borderId="8" xfId="5" applyBorder="1" applyAlignment="1">
      <alignment horizontal="center"/>
    </xf>
    <xf numFmtId="165" fontId="17" fillId="0" borderId="9" xfId="5" applyNumberFormat="1" applyFont="1" applyBorder="1" applyAlignment="1">
      <alignment horizontal="center"/>
    </xf>
    <xf numFmtId="165" fontId="4" fillId="0" borderId="8" xfId="5" applyNumberFormat="1" applyBorder="1" applyAlignment="1">
      <alignment horizontal="center"/>
    </xf>
    <xf numFmtId="165" fontId="17" fillId="0" borderId="8" xfId="5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5" fontId="17" fillId="0" borderId="8" xfId="0" applyNumberFormat="1" applyFont="1" applyBorder="1" applyAlignment="1">
      <alignment horizontal="center"/>
    </xf>
    <xf numFmtId="167" fontId="4" fillId="0" borderId="0" xfId="0" applyNumberFormat="1" applyFont="1"/>
    <xf numFmtId="165" fontId="4" fillId="0" borderId="7" xfId="5" applyNumberFormat="1" applyBorder="1" applyAlignment="1">
      <alignment horizontal="center" wrapText="1"/>
    </xf>
    <xf numFmtId="165" fontId="4" fillId="0" borderId="6" xfId="5" applyNumberFormat="1" applyBorder="1"/>
    <xf numFmtId="165" fontId="4" fillId="0" borderId="2" xfId="5" applyNumberFormat="1" applyBorder="1" applyAlignment="1">
      <alignment horizontal="center" wrapText="1"/>
    </xf>
    <xf numFmtId="164" fontId="4" fillId="0" borderId="6" xfId="5" applyBorder="1" applyAlignment="1">
      <alignment horizontal="center"/>
    </xf>
    <xf numFmtId="165" fontId="17" fillId="0" borderId="10" xfId="5" applyNumberFormat="1" applyFont="1" applyBorder="1" applyAlignment="1">
      <alignment horizontal="center"/>
    </xf>
    <xf numFmtId="165" fontId="4" fillId="0" borderId="6" xfId="5" applyNumberFormat="1" applyBorder="1" applyAlignment="1">
      <alignment horizontal="center"/>
    </xf>
    <xf numFmtId="165" fontId="17" fillId="0" borderId="6" xfId="5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165" fontId="17" fillId="0" borderId="6" xfId="0" applyNumberFormat="1" applyFont="1" applyBorder="1" applyAlignment="1">
      <alignment horizontal="center"/>
    </xf>
    <xf numFmtId="165" fontId="11" fillId="0" borderId="8" xfId="5" applyNumberFormat="1" applyFont="1" applyBorder="1"/>
    <xf numFmtId="166" fontId="11" fillId="0" borderId="8" xfId="5" applyNumberFormat="1" applyFont="1" applyBorder="1" applyAlignment="1">
      <alignment horizontal="center"/>
    </xf>
    <xf numFmtId="168" fontId="11" fillId="0" borderId="11" xfId="5" applyNumberFormat="1" applyFont="1" applyBorder="1" applyAlignment="1">
      <alignment horizontal="center"/>
    </xf>
    <xf numFmtId="165" fontId="16" fillId="0" borderId="8" xfId="5" applyNumberFormat="1" applyFont="1" applyBorder="1" applyAlignment="1">
      <alignment horizontal="center"/>
    </xf>
    <xf numFmtId="0" fontId="4" fillId="0" borderId="8" xfId="0" applyFont="1" applyBorder="1"/>
    <xf numFmtId="166" fontId="11" fillId="0" borderId="8" xfId="0" applyNumberFormat="1" applyFont="1" applyBorder="1" applyAlignment="1">
      <alignment horizontal="center"/>
    </xf>
    <xf numFmtId="165" fontId="11" fillId="0" borderId="4" xfId="5" applyNumberFormat="1" applyFont="1" applyBorder="1"/>
    <xf numFmtId="165" fontId="11" fillId="0" borderId="0" xfId="5" applyNumberFormat="1" applyFont="1" applyAlignment="1">
      <alignment horizontal="center"/>
    </xf>
    <xf numFmtId="166" fontId="11" fillId="0" borderId="0" xfId="5" applyNumberFormat="1" applyFont="1" applyAlignment="1">
      <alignment horizontal="center"/>
    </xf>
    <xf numFmtId="168" fontId="11" fillId="0" borderId="0" xfId="5" applyNumberFormat="1" applyFont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165" fontId="11" fillId="0" borderId="7" xfId="5" applyNumberFormat="1" applyFont="1" applyBorder="1"/>
    <xf numFmtId="165" fontId="11" fillId="0" borderId="11" xfId="5" applyNumberFormat="1" applyFont="1" applyBorder="1" applyAlignment="1">
      <alignment horizontal="center"/>
    </xf>
    <xf numFmtId="0" fontId="4" fillId="0" borderId="11" xfId="0" applyFont="1" applyBorder="1"/>
    <xf numFmtId="165" fontId="18" fillId="0" borderId="8" xfId="0" applyNumberFormat="1" applyFont="1" applyBorder="1" applyAlignment="1">
      <alignment horizontal="center"/>
    </xf>
    <xf numFmtId="165" fontId="11" fillId="0" borderId="11" xfId="5" applyNumberFormat="1" applyFont="1" applyBorder="1" applyAlignment="1">
      <alignment horizontal="center" wrapText="1"/>
    </xf>
    <xf numFmtId="165" fontId="4" fillId="0" borderId="7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16" fillId="0" borderId="7" xfId="0" applyNumberFormat="1" applyFont="1" applyBorder="1" applyAlignment="1">
      <alignment horizontal="center"/>
    </xf>
    <xf numFmtId="0" fontId="4" fillId="0" borderId="1" xfId="0" applyFont="1" applyBorder="1"/>
    <xf numFmtId="0" fontId="16" fillId="0" borderId="1" xfId="0" applyFont="1" applyBorder="1" applyAlignment="1">
      <alignment horizontal="center"/>
    </xf>
  </cellXfs>
  <cellStyles count="12">
    <cellStyle name="%" xfId="1" xr:uid="{0B71183B-F1A3-463B-AECB-E1AB7104310A}"/>
    <cellStyle name="Erotin 2" xfId="2" xr:uid="{0FFE1B1B-9B83-4AC3-9F53-69A25C894807}"/>
    <cellStyle name="Heading" xfId="3" xr:uid="{99A22F15-2F90-4F71-B0B0-1F2731693B6B}"/>
    <cellStyle name="Heading1" xfId="4" xr:uid="{4E549BCB-FB25-4A8E-A371-143EE9CA0293}"/>
    <cellStyle name="Normaali" xfId="0" builtinId="0"/>
    <cellStyle name="Normaali 2" xfId="5" xr:uid="{C0F4BE18-A30C-4DC5-84ED-F8CFC439A63D}"/>
    <cellStyle name="Normaali 2 2" xfId="6" xr:uid="{0E1CB546-FBEE-4F64-95AD-C5929D7C32C1}"/>
    <cellStyle name="Normaali 3" xfId="7" xr:uid="{65F486A1-0C73-4B7E-B61A-C6F5E3139957}"/>
    <cellStyle name="Prosentti 2" xfId="8" xr:uid="{D7821BB5-35AA-4C66-8B1D-AF4B72624BA4}"/>
    <cellStyle name="Result" xfId="9" xr:uid="{8EEE139F-2125-4003-93CF-BE3DFF9D3C60}"/>
    <cellStyle name="Result2" xfId="10" xr:uid="{FDCD1750-C3FB-4157-9F89-FC62674935D8}"/>
    <cellStyle name="Valuutta 2" xfId="11" xr:uid="{3A39A52A-A311-4D1D-9DDD-2BB1096558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2324100</xdr:colOff>
      <xdr:row>0</xdr:row>
      <xdr:rowOff>771525</xdr:rowOff>
    </xdr:to>
    <xdr:pic>
      <xdr:nvPicPr>
        <xdr:cNvPr id="1048" name="Kuva 6">
          <a:extLst>
            <a:ext uri="{FF2B5EF4-FFF2-40B4-BE49-F238E27FC236}">
              <a16:creationId xmlns:a16="http://schemas.microsoft.com/office/drawing/2014/main" id="{F640D098-66DE-4A93-2B1E-E013CC0C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4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2466975</xdr:colOff>
      <xdr:row>0</xdr:row>
      <xdr:rowOff>0</xdr:rowOff>
    </xdr:from>
    <xdr:to>
      <xdr:col>5</xdr:col>
      <xdr:colOff>123825</xdr:colOff>
      <xdr:row>0</xdr:row>
      <xdr:rowOff>704850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12FFD8D-B5E6-F137-FB25-C9F6FFB3822B}"/>
            </a:ext>
            <a:ext uri="{147F2762-F138-4A5C-976F-8EAC2B608ADB}">
              <a16:predDERef xmlns:a16="http://schemas.microsoft.com/office/drawing/2014/main" pred="{F640D098-66DE-4A93-2B1E-E013CC0C0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6975" y="0"/>
          <a:ext cx="456247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47E7-02BD-445D-8E10-E0D3C5ED059D}">
  <dimension ref="A1:M24"/>
  <sheetViews>
    <sheetView tabSelected="1" topLeftCell="A6" workbookViewId="0">
      <selection activeCell="J26" sqref="J26"/>
    </sheetView>
  </sheetViews>
  <sheetFormatPr defaultColWidth="8.5" defaultRowHeight="15.75"/>
  <cols>
    <col min="1" max="1" width="43.5" style="1" customWidth="1"/>
    <col min="2" max="2" width="8" style="2" customWidth="1"/>
    <col min="3" max="3" width="14.875" style="1" customWidth="1"/>
    <col min="4" max="4" width="11.75" style="1" customWidth="1"/>
    <col min="5" max="5" width="12.5" style="1" customWidth="1"/>
    <col min="6" max="6" width="12.875" style="1" customWidth="1"/>
    <col min="7" max="7" width="8.875" style="1" customWidth="1"/>
    <col min="8" max="8" width="10.625" style="1" customWidth="1"/>
    <col min="9" max="9" width="9.5" style="1" customWidth="1"/>
    <col min="10" max="10" width="8.75" style="1" customWidth="1"/>
    <col min="11" max="11" width="20.125" style="1" customWidth="1"/>
    <col min="12" max="12" width="24.125" style="1" customWidth="1"/>
    <col min="13" max="16384" width="8.5" style="1"/>
  </cols>
  <sheetData>
    <row r="1" spans="1:13" ht="61.5" customHeight="1"/>
    <row r="2" spans="1:13" s="7" customFormat="1" ht="23.25">
      <c r="A2" s="3" t="s">
        <v>0</v>
      </c>
      <c r="B2" s="4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3" s="7" customFormat="1" ht="15">
      <c r="A3" s="8" t="s">
        <v>2</v>
      </c>
      <c r="B3" s="9"/>
    </row>
    <row r="4" spans="1:13" s="7" customFormat="1" ht="9" customHeight="1">
      <c r="A4" s="8"/>
      <c r="B4" s="9"/>
    </row>
    <row r="5" spans="1:13" s="7" customFormat="1" ht="15">
      <c r="A5" s="10" t="s">
        <v>3</v>
      </c>
      <c r="B5" s="11"/>
      <c r="C5" s="12"/>
      <c r="D5" s="12"/>
      <c r="E5" s="12"/>
      <c r="F5" s="12"/>
      <c r="G5" s="12"/>
      <c r="H5" s="12"/>
      <c r="I5" s="12"/>
      <c r="J5" s="12"/>
      <c r="K5" s="12"/>
    </row>
    <row r="6" spans="1:13" s="16" customFormat="1" ht="15" customHeight="1">
      <c r="A6" s="13" t="s">
        <v>4</v>
      </c>
      <c r="B6" s="14"/>
      <c r="C6" s="15"/>
      <c r="D6" s="15"/>
      <c r="E6" s="15"/>
      <c r="F6" s="15"/>
      <c r="G6" s="15"/>
      <c r="H6" s="15"/>
      <c r="I6" s="15"/>
      <c r="J6" s="15"/>
      <c r="K6" s="15"/>
    </row>
    <row r="7" spans="1:13" s="16" customFormat="1" ht="15" customHeight="1">
      <c r="A7" s="13" t="s">
        <v>5</v>
      </c>
      <c r="B7" s="14"/>
      <c r="C7" s="15"/>
    </row>
    <row r="8" spans="1:13" s="16" customFormat="1" ht="15" customHeight="1">
      <c r="A8" s="17" t="s">
        <v>6</v>
      </c>
      <c r="B8" s="18"/>
    </row>
    <row r="9" spans="1:13" s="16" customFormat="1" ht="15" customHeight="1">
      <c r="A9" s="17" t="s">
        <v>7</v>
      </c>
      <c r="B9" s="18"/>
    </row>
    <row r="10" spans="1:13" s="16" customFormat="1" ht="15" customHeight="1">
      <c r="A10" s="17" t="s">
        <v>8</v>
      </c>
      <c r="B10" s="18"/>
    </row>
    <row r="11" spans="1:13" s="16" customFormat="1" ht="15" customHeight="1">
      <c r="A11" s="17" t="s">
        <v>9</v>
      </c>
      <c r="B11" s="18"/>
    </row>
    <row r="12" spans="1:13" s="16" customFormat="1" ht="15" customHeight="1">
      <c r="A12" s="17" t="s">
        <v>10</v>
      </c>
      <c r="B12" s="18"/>
    </row>
    <row r="13" spans="1:13" s="16" customFormat="1" ht="15" customHeight="1">
      <c r="A13" s="17" t="s">
        <v>11</v>
      </c>
      <c r="B13" s="18"/>
      <c r="K13" s="19"/>
    </row>
    <row r="14" spans="1:13" s="12" customFormat="1" ht="63.75" customHeight="1">
      <c r="A14" s="20" t="s">
        <v>12</v>
      </c>
      <c r="B14" s="21" t="s">
        <v>13</v>
      </c>
      <c r="C14" s="22" t="s">
        <v>14</v>
      </c>
      <c r="D14" s="23" t="s">
        <v>15</v>
      </c>
      <c r="E14" s="22" t="s">
        <v>16</v>
      </c>
      <c r="F14" s="24" t="s">
        <v>17</v>
      </c>
      <c r="G14" s="22" t="s">
        <v>18</v>
      </c>
      <c r="H14" s="25" t="s">
        <v>19</v>
      </c>
      <c r="I14" s="23" t="s">
        <v>20</v>
      </c>
      <c r="J14" s="23" t="s">
        <v>21</v>
      </c>
      <c r="K14" s="61" t="s">
        <v>22</v>
      </c>
      <c r="L14" s="66" t="s">
        <v>23</v>
      </c>
    </row>
    <row r="15" spans="1:13" s="12" customFormat="1" ht="18" customHeight="1">
      <c r="A15" s="26" t="s">
        <v>24</v>
      </c>
      <c r="B15" s="27" t="s">
        <v>25</v>
      </c>
      <c r="C15" s="28">
        <v>0</v>
      </c>
      <c r="D15" s="29">
        <v>0</v>
      </c>
      <c r="E15" s="30">
        <f>D15*C15</f>
        <v>0</v>
      </c>
      <c r="F15" s="31"/>
      <c r="G15" s="32">
        <v>4000</v>
      </c>
      <c r="H15" s="33">
        <f>C15/G15</f>
        <v>0</v>
      </c>
      <c r="I15" s="34">
        <v>0</v>
      </c>
      <c r="J15" s="34">
        <v>0</v>
      </c>
      <c r="K15" s="62">
        <f>(I15-J15)*H15</f>
        <v>0</v>
      </c>
      <c r="L15" s="65"/>
      <c r="M15" s="35"/>
    </row>
    <row r="16" spans="1:13" s="12" customFormat="1" ht="18" customHeight="1">
      <c r="A16" s="26" t="s">
        <v>26</v>
      </c>
      <c r="B16" s="36" t="s">
        <v>25</v>
      </c>
      <c r="C16" s="28">
        <v>1500</v>
      </c>
      <c r="D16" s="29">
        <v>0</v>
      </c>
      <c r="E16" s="30">
        <f>D16*C16</f>
        <v>0</v>
      </c>
      <c r="F16" s="31"/>
      <c r="G16" s="32">
        <v>4000</v>
      </c>
      <c r="H16" s="33">
        <v>1</v>
      </c>
      <c r="I16" s="34">
        <v>0</v>
      </c>
      <c r="J16" s="34">
        <v>0</v>
      </c>
      <c r="K16" s="62">
        <f>(I16-J16)*H16</f>
        <v>0</v>
      </c>
      <c r="L16" s="65"/>
      <c r="M16" s="35"/>
    </row>
    <row r="17" spans="1:13" s="12" customFormat="1" ht="18" customHeight="1">
      <c r="A17" s="26" t="s">
        <v>27</v>
      </c>
      <c r="B17" s="36" t="s">
        <v>25</v>
      </c>
      <c r="C17" s="28">
        <v>1000</v>
      </c>
      <c r="D17" s="29">
        <v>0</v>
      </c>
      <c r="E17" s="30">
        <f>D17*C17</f>
        <v>0</v>
      </c>
      <c r="F17" s="31"/>
      <c r="G17" s="32">
        <v>4000</v>
      </c>
      <c r="H17" s="33">
        <v>1</v>
      </c>
      <c r="I17" s="34">
        <v>0</v>
      </c>
      <c r="J17" s="34">
        <v>0</v>
      </c>
      <c r="K17" s="62">
        <f>(I17-J17)*H17</f>
        <v>0</v>
      </c>
      <c r="L17" s="65"/>
      <c r="M17" s="35"/>
    </row>
    <row r="18" spans="1:13" s="12" customFormat="1" ht="18" customHeight="1">
      <c r="A18" s="26" t="s">
        <v>28</v>
      </c>
      <c r="B18" s="36" t="s">
        <v>25</v>
      </c>
      <c r="C18" s="28">
        <v>1500</v>
      </c>
      <c r="D18" s="29">
        <v>0</v>
      </c>
      <c r="E18" s="30">
        <f>D18*C18</f>
        <v>0</v>
      </c>
      <c r="F18" s="31"/>
      <c r="G18" s="32">
        <v>4000</v>
      </c>
      <c r="H18" s="33">
        <v>1</v>
      </c>
      <c r="I18" s="34">
        <v>0</v>
      </c>
      <c r="J18" s="34">
        <v>0</v>
      </c>
      <c r="K18" s="62">
        <f>(I18-J18)*H18</f>
        <v>0</v>
      </c>
      <c r="L18" s="65"/>
      <c r="M18" s="35"/>
    </row>
    <row r="19" spans="1:13" s="12" customFormat="1" ht="18" customHeight="1">
      <c r="A19" s="37" t="s">
        <v>29</v>
      </c>
      <c r="B19" s="38" t="s">
        <v>25</v>
      </c>
      <c r="C19" s="39">
        <v>10000</v>
      </c>
      <c r="D19" s="40">
        <v>0</v>
      </c>
      <c r="E19" s="41">
        <f>D19*C19</f>
        <v>0</v>
      </c>
      <c r="F19" s="42"/>
      <c r="G19" s="43">
        <v>4000</v>
      </c>
      <c r="H19" s="44">
        <v>5</v>
      </c>
      <c r="I19" s="45">
        <v>0</v>
      </c>
      <c r="J19" s="45">
        <v>0</v>
      </c>
      <c r="K19" s="63">
        <f>(I19-J19)*H19</f>
        <v>0</v>
      </c>
      <c r="L19" s="65"/>
      <c r="M19" s="35"/>
    </row>
    <row r="20" spans="1:13" s="12" customFormat="1" ht="17.25" customHeight="1">
      <c r="A20" s="46" t="s">
        <v>30</v>
      </c>
      <c r="B20" s="21"/>
      <c r="C20" s="47">
        <f>SUM(C15:C19)</f>
        <v>14000</v>
      </c>
      <c r="D20" s="48" t="s">
        <v>31</v>
      </c>
      <c r="E20" s="49">
        <f>SUM(E15:E19)</f>
        <v>0</v>
      </c>
      <c r="F20" s="49"/>
      <c r="G20" s="50"/>
      <c r="H20" s="51">
        <f>SUM(H15:H19)</f>
        <v>8</v>
      </c>
      <c r="I20" s="50"/>
      <c r="J20" s="50"/>
      <c r="K20" s="64">
        <f>SUM(K15:K19)</f>
        <v>0</v>
      </c>
      <c r="L20" s="65"/>
    </row>
    <row r="21" spans="1:13" s="12" customFormat="1" ht="7.5" customHeight="1">
      <c r="A21" s="52"/>
      <c r="B21" s="53"/>
      <c r="C21" s="54"/>
      <c r="D21" s="55"/>
      <c r="E21" s="53"/>
      <c r="F21" s="53"/>
      <c r="K21" s="56"/>
    </row>
    <row r="22" spans="1:13" s="7" customFormat="1" ht="15.75" customHeight="1">
      <c r="A22" s="57" t="s">
        <v>32</v>
      </c>
      <c r="B22" s="58"/>
      <c r="C22" s="59"/>
      <c r="D22" s="59"/>
      <c r="E22" s="59"/>
      <c r="F22" s="59"/>
      <c r="G22" s="59"/>
      <c r="H22" s="59"/>
      <c r="I22" s="59"/>
      <c r="J22" s="59"/>
      <c r="K22" s="60">
        <f>E20+K20</f>
        <v>0</v>
      </c>
    </row>
    <row r="24" spans="1:13">
      <c r="A24" s="1" t="s">
        <v>33</v>
      </c>
    </row>
  </sheetData>
  <pageMargins left="0.70826771653543308" right="0.70826771653543308" top="0.74803149606299213" bottom="0.74803149606299213" header="0.35433070866141703" footer="0.35433070866141703"/>
  <pageSetup paperSize="0" scale="70" fitToWidth="0" fitToHeight="0" orientation="landscape" horizontalDpi="0" verticalDpi="0" copies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6F07CE6D8242240AAA07BCEA7159482" ma:contentTypeVersion="13" ma:contentTypeDescription="Luo uusi asiakirja." ma:contentTypeScope="" ma:versionID="04fd79b6fcb48fcf64c44d56ae6b6647">
  <xsd:schema xmlns:xsd="http://www.w3.org/2001/XMLSchema" xmlns:xs="http://www.w3.org/2001/XMLSchema" xmlns:p="http://schemas.microsoft.com/office/2006/metadata/properties" xmlns:ns2="e795b3c9-f882-42e4-a697-c80bcc65aacd" xmlns:ns3="36dbcd26-431d-42e2-afef-40012767a904" targetNamespace="http://schemas.microsoft.com/office/2006/metadata/properties" ma:root="true" ma:fieldsID="9b219cbff786b16cc34582f4082a1d13" ns2:_="" ns3:_="">
    <xsd:import namespace="e795b3c9-f882-42e4-a697-c80bcc65aacd"/>
    <xsd:import namespace="36dbcd26-431d-42e2-afef-40012767a9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5b3c9-f882-42e4-a697-c80bcc65a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uvien tunnisteet" ma:readOnly="false" ma:fieldId="{5cf76f15-5ced-4ddc-b409-7134ff3c332f}" ma:taxonomyMulti="true" ma:sspId="0741b96f-2b7c-414d-b3ba-274745b437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bcd26-431d-42e2-afef-40012767a90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0d41ceb-8d97-4010-b768-52c132963fe2}" ma:internalName="TaxCatchAll" ma:showField="CatchAllData" ma:web="36dbcd26-431d-42e2-afef-40012767a9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95b3c9-f882-42e4-a697-c80bcc65aacd">
      <Terms xmlns="http://schemas.microsoft.com/office/infopath/2007/PartnerControls"/>
    </lcf76f155ced4ddcb4097134ff3c332f>
    <TaxCatchAll xmlns="36dbcd26-431d-42e2-afef-40012767a904" xsi:nil="true"/>
  </documentManagement>
</p:properties>
</file>

<file path=customXml/itemProps1.xml><?xml version="1.0" encoding="utf-8"?>
<ds:datastoreItem xmlns:ds="http://schemas.openxmlformats.org/officeDocument/2006/customXml" ds:itemID="{C1B1C8F7-3A40-4543-A1A8-EB278DAD3B05}"/>
</file>

<file path=customXml/itemProps2.xml><?xml version="1.0" encoding="utf-8"?>
<ds:datastoreItem xmlns:ds="http://schemas.openxmlformats.org/officeDocument/2006/customXml" ds:itemID="{CE6D4388-DD12-4CD5-8ABA-A7BD7C173A5E}"/>
</file>

<file path=customXml/itemProps3.xml><?xml version="1.0" encoding="utf-8"?>
<ds:datastoreItem xmlns:ds="http://schemas.openxmlformats.org/officeDocument/2006/customXml" ds:itemID="{642C756E-2723-4388-9955-D628F43122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Ville Hietala</dc:creator>
  <cp:keywords/>
  <dc:description/>
  <cp:lastModifiedBy>Ville Hietala</cp:lastModifiedBy>
  <cp:revision>1</cp:revision>
  <dcterms:created xsi:type="dcterms:W3CDTF">2024-06-26T12:08:02Z</dcterms:created>
  <dcterms:modified xsi:type="dcterms:W3CDTF">2025-02-17T07:11:22Z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MediaServiceImageTags">
    <vt:lpwstr/>
  </property>
  <property fmtid="{D5CDD505-2E9C-101B-9397-08002B2CF9AE}" pid="5" name="ContentTypeId">
    <vt:lpwstr>0x010100F6F07CE6D8242240AAA07BCEA7159482</vt:lpwstr>
  </property>
</Properties>
</file>